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лав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<sst xmlns="http://schemas.openxmlformats.org/spreadsheetml/2006/main" count="117" uniqueCount="113">
  <si>
    <t>Код  бюджетной классификации</t>
  </si>
  <si>
    <t>000 101 02000 01 0000 110</t>
  </si>
  <si>
    <t>000 105 02000 02 0000 110</t>
  </si>
  <si>
    <t>Единый налог на вмененный доход</t>
  </si>
  <si>
    <t>000 106 01000 00 0000 110</t>
  </si>
  <si>
    <t>Налог на имущество физических лиц</t>
  </si>
  <si>
    <t>000 106 06000 00 0000 110</t>
  </si>
  <si>
    <t>Земельный налог</t>
  </si>
  <si>
    <t>в том числе:</t>
  </si>
  <si>
    <t>-Штрафы санкции, возмещение ущерба</t>
  </si>
  <si>
    <t>Итого налоговые и неналоговые доходы</t>
  </si>
  <si>
    <t>001 202 01000 00 0000 151</t>
  </si>
  <si>
    <t>Дотации</t>
  </si>
  <si>
    <t>001 202 02000 00 0000 151</t>
  </si>
  <si>
    <t>Субсидии</t>
  </si>
  <si>
    <t>001 202 03000 00 0000 151</t>
  </si>
  <si>
    <t>Субвенция</t>
  </si>
  <si>
    <t>Итого  доходов</t>
  </si>
  <si>
    <t>Налоговые доходы</t>
  </si>
  <si>
    <t>Итого межбюджетные трансферты</t>
  </si>
  <si>
    <t>Наименование 
доходов</t>
  </si>
  <si>
    <t xml:space="preserve"> Налог на доходы физических лиц</t>
  </si>
  <si>
    <r>
      <t xml:space="preserve"> </t>
    </r>
    <r>
      <rPr>
        <b/>
        <sz val="12"/>
        <color indexed="18"/>
        <rFont val="Times New Roman"/>
        <family val="1"/>
      </rPr>
      <t xml:space="preserve">Неналоговые доходы </t>
    </r>
  </si>
  <si>
    <t>000 108 00000 00 0000 000</t>
  </si>
  <si>
    <t>Госудаственная пошлина</t>
  </si>
  <si>
    <t>2013(проект)</t>
  </si>
  <si>
    <t>000 103 02160 01 0000 110</t>
  </si>
  <si>
    <t>Акцизы на ГСМ</t>
  </si>
  <si>
    <t>иные трансферты</t>
  </si>
  <si>
    <t>%</t>
  </si>
  <si>
    <t>Наименование разделов                                                                          и подразделов</t>
  </si>
  <si>
    <t>РзПр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</si>
  <si>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</si>
  <si>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</si>
  <si>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</si>
  <si>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</si>
  <si>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</si>
  <si>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</si>
  <si>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</si>
  <si>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</si>
  <si>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</si>
  <si>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0106</t>
  </si>
  <si>
    <t>Обеспечение проведения выборов и референдумов</t>
  </si>
  <si>
    <t>0107</t>
  </si>
  <si>
    <t>Резервный фонд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</si>
  <si>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</si>
  <si>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</si>
  <si>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</si>
  <si>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</si>
  <si>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</si>
  <si>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</si>
  <si>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</si>
  <si>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 , гражданская оборона</t>
  </si>
  <si>
    <t>0309</t>
  </si>
  <si>
    <t>Национальная экономика</t>
  </si>
  <si>
    <t>0400</t>
  </si>
  <si>
    <t xml:space="preserve">Жилищно- коммунального хозяйство </t>
  </si>
  <si>
    <t>0500</t>
  </si>
  <si>
    <t>Благоустройство</t>
  </si>
  <si>
    <t>0503</t>
  </si>
  <si>
    <t xml:space="preserve">Другие вопросы в области жилищно – коммунального  хозяйства </t>
  </si>
  <si>
    <t>0505</t>
  </si>
  <si>
    <t xml:space="preserve">Образование </t>
  </si>
  <si>
    <t>0700</t>
  </si>
  <si>
    <t xml:space="preserve">Дошкольное образование </t>
  </si>
  <si>
    <t>0701</t>
  </si>
  <si>
    <t xml:space="preserve">Общее образование </t>
  </si>
  <si>
    <t>0702</t>
  </si>
  <si>
    <t xml:space="preserve">Молодежная политика и оздоровление детей </t>
  </si>
  <si>
    <t>0707</t>
  </si>
  <si>
    <t xml:space="preserve">Другие вопросы в области образования </t>
  </si>
  <si>
    <t>0709</t>
  </si>
  <si>
    <t xml:space="preserve">Культура, кинематография, средства массовой информации </t>
  </si>
  <si>
    <t>0800</t>
  </si>
  <si>
    <t>Культура</t>
  </si>
  <si>
    <t>0801</t>
  </si>
  <si>
    <t xml:space="preserve">Социальная политика </t>
  </si>
  <si>
    <t>1000</t>
  </si>
  <si>
    <t>Доплата к пенсии мун.служ..</t>
  </si>
  <si>
    <t>1001</t>
  </si>
  <si>
    <t>Социальная обеспечения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</si>
  <si>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</si>
  <si>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</si>
  <si>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</si>
  <si>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</si>
  <si>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</si>
  <si>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</si>
  <si>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</si>
  <si>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</si>
  <si>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</si>
  <si>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издательство</t>
  </si>
  <si>
    <t>1202</t>
  </si>
  <si>
    <t>0405</t>
  </si>
  <si>
    <t xml:space="preserve">Обеспечение деятельности финансовых ,налоговых и таможенных органов и органов финансового                                                             ( финансово-бюджетного) надзора </t>
  </si>
  <si>
    <t>0502</t>
  </si>
  <si>
    <t>Комунальное хозяйство</t>
  </si>
  <si>
    <t>Другие вопросы в области нац.экономики</t>
  </si>
  <si>
    <t>Платежи за пользование природными ресурсами</t>
  </si>
  <si>
    <t xml:space="preserve">Доходы от оказания платных услуг  </t>
  </si>
  <si>
    <t>Прочие неналоговые доходы</t>
  </si>
  <si>
    <t>Доходы получаемые в виде арендной платы</t>
  </si>
  <si>
    <t>000 111 05000 00 0000 120</t>
  </si>
  <si>
    <t>000 113 05000 00 0000 130</t>
  </si>
  <si>
    <t>000 112 05000 00 0000 120</t>
  </si>
  <si>
    <t>000 116 03000 00 0000 120</t>
  </si>
  <si>
    <t>000 117 05000 00 0000 180</t>
  </si>
  <si>
    <t>0412</t>
  </si>
  <si>
    <t>Оценка ожидаемого исполнения бюджета муниципального района 
«Табасаранский  район»   Республики
Дагестан  на 2014 год</t>
  </si>
  <si>
    <t>План на                            2014год</t>
  </si>
  <si>
    <t>Факт 2014</t>
  </si>
  <si>
    <t>0706</t>
  </si>
  <si>
    <t>Субвенции бюджетам районов по расчету и предоставлению дотаций поселениям</t>
  </si>
  <si>
    <t>Единый селхоз  налог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</si>
</sst>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[$-FC19]d\ mmmm\ yyyy\ &quot;г.&quot;"/>
    <numFmt numFmtId="187" formatCode="000000"/>
    <numFmt numFmtId="188" formatCode="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3.140625" style="0" customWidth="1"/>
    <col min="2" max="2" width="28.00390625" style="0" customWidth="1"/>
    <col min="3" max="3" width="13.7109375" style="0" customWidth="1"/>
    <col min="4" max="4" width="20.421875" style="0" hidden="1" customWidth="1"/>
    <col min="5" max="5" width="13.421875" style="0" bestFit="1" customWidth="1"/>
    <col min="6" max="6" width="9.8515625" style="0" customWidth="1"/>
  </cols>
  <sheetData>
    <row r="1" spans="1:6" ht="66.75" customHeight="1">
      <c r="A1" s="46" t="s">
        <v>107</v>
      </c>
      <c r="B1" s="46"/>
      <c r="C1" s="46"/>
      <c r="D1" s="46"/>
      <c r="E1" s="46"/>
      <c r="F1" s="46"/>
    </row>
    <row r="2" spans="1:6" ht="31.5">
      <c r="A2" s="1" t="s">
        <v>20</v>
      </c>
      <c r="B2" s="1" t="s">
        <v>0</v>
      </c>
      <c r="C2" s="1" t="s">
        <v>108</v>
      </c>
      <c r="D2" s="1" t="s">
        <v>25</v>
      </c>
      <c r="E2" s="1" t="s">
        <v>109</v>
      </c>
      <c r="F2" s="1" t="s">
        <v>29</v>
      </c>
    </row>
    <row r="3" spans="1:6" ht="15.75">
      <c r="A3" s="2" t="s">
        <v>18</v>
      </c>
      <c r="B3" s="2"/>
      <c r="C3" s="3">
        <f>SUM(C5:C11)</f>
        <v>85519.4</v>
      </c>
      <c r="D3" s="3">
        <f>SUM(D5:D11)</f>
        <v>294286</v>
      </c>
      <c r="E3" s="3">
        <f>SUM(E5:E11)</f>
        <v>82058</v>
      </c>
      <c r="F3" s="18">
        <f>E3/C3*100</f>
        <v>95.95249732809165</v>
      </c>
    </row>
    <row r="4" spans="1:6" ht="15.75">
      <c r="A4" s="2" t="s">
        <v>8</v>
      </c>
      <c r="B4" s="2"/>
      <c r="C4" s="3"/>
      <c r="D4" s="4"/>
      <c r="E4" s="3"/>
      <c r="F4" s="19"/>
    </row>
    <row r="5" spans="1:6" ht="15.75">
      <c r="A5" s="7" t="s">
        <v>27</v>
      </c>
      <c r="B5" s="5" t="s">
        <v>26</v>
      </c>
      <c r="C5" s="6">
        <v>18379.4</v>
      </c>
      <c r="D5" s="6">
        <v>0</v>
      </c>
      <c r="E5" s="6">
        <v>12342</v>
      </c>
      <c r="F5" s="20"/>
    </row>
    <row r="6" spans="1:6" ht="31.5" customHeight="1">
      <c r="A6" s="7" t="s">
        <v>21</v>
      </c>
      <c r="B6" s="5" t="s">
        <v>1</v>
      </c>
      <c r="C6" s="6">
        <v>58359</v>
      </c>
      <c r="D6" s="6">
        <v>192895</v>
      </c>
      <c r="E6" s="6">
        <v>55492</v>
      </c>
      <c r="F6" s="20">
        <f aca="true" t="shared" si="0" ref="F6:F12">E6/C6*100</f>
        <v>95.08730444318786</v>
      </c>
    </row>
    <row r="7" spans="1:6" ht="31.5">
      <c r="A7" s="7" t="s">
        <v>3</v>
      </c>
      <c r="B7" s="5" t="s">
        <v>2</v>
      </c>
      <c r="C7" s="6">
        <v>1856</v>
      </c>
      <c r="D7" s="6">
        <v>43631</v>
      </c>
      <c r="E7" s="6">
        <v>1351</v>
      </c>
      <c r="F7" s="20">
        <f t="shared" si="0"/>
        <v>72.79094827586206</v>
      </c>
    </row>
    <row r="8" spans="1:6" ht="15.75">
      <c r="A8" s="7" t="s">
        <v>112</v>
      </c>
      <c r="B8" s="5" t="s">
        <v>2</v>
      </c>
      <c r="C8" s="6">
        <v>374</v>
      </c>
      <c r="D8" s="6"/>
      <c r="E8" s="6">
        <v>288</v>
      </c>
      <c r="F8" s="20">
        <f t="shared" si="0"/>
        <v>77.00534759358288</v>
      </c>
    </row>
    <row r="9" spans="1:6" ht="31.5">
      <c r="A9" s="7" t="s">
        <v>5</v>
      </c>
      <c r="B9" s="5" t="s">
        <v>4</v>
      </c>
      <c r="C9" s="6">
        <v>2094</v>
      </c>
      <c r="D9" s="6">
        <v>6654</v>
      </c>
      <c r="E9" s="6">
        <v>1470</v>
      </c>
      <c r="F9" s="20">
        <f t="shared" si="0"/>
        <v>70.20057306590259</v>
      </c>
    </row>
    <row r="10" spans="1:6" ht="15.75">
      <c r="A10" s="7" t="s">
        <v>7</v>
      </c>
      <c r="B10" s="5" t="s">
        <v>6</v>
      </c>
      <c r="C10" s="6">
        <v>4357</v>
      </c>
      <c r="D10" s="6">
        <v>49765</v>
      </c>
      <c r="E10" s="6">
        <v>4357</v>
      </c>
      <c r="F10" s="20">
        <f t="shared" si="0"/>
        <v>100</v>
      </c>
    </row>
    <row r="11" spans="1:6" ht="15.75">
      <c r="A11" s="7" t="s">
        <v>24</v>
      </c>
      <c r="B11" s="5" t="s">
        <v>23</v>
      </c>
      <c r="C11" s="6">
        <v>100</v>
      </c>
      <c r="D11" s="6">
        <v>1341</v>
      </c>
      <c r="E11" s="6">
        <v>6758</v>
      </c>
      <c r="F11" s="20">
        <f t="shared" si="0"/>
        <v>6758</v>
      </c>
    </row>
    <row r="12" spans="1:6" ht="15.75">
      <c r="A12" s="7" t="s">
        <v>22</v>
      </c>
      <c r="B12" s="48"/>
      <c r="C12" s="47">
        <v>2500</v>
      </c>
      <c r="D12" s="47" t="e">
        <f>D14+D15+D16+#REF!+D17</f>
        <v>#REF!</v>
      </c>
      <c r="E12" s="47">
        <v>2293</v>
      </c>
      <c r="F12" s="45">
        <f t="shared" si="0"/>
        <v>91.72</v>
      </c>
    </row>
    <row r="13" spans="1:6" ht="15.75">
      <c r="A13" s="2" t="s">
        <v>8</v>
      </c>
      <c r="B13" s="48"/>
      <c r="C13" s="47"/>
      <c r="D13" s="47"/>
      <c r="E13" s="47"/>
      <c r="F13" s="45"/>
    </row>
    <row r="14" spans="1:6" ht="31.5">
      <c r="A14" s="7" t="s">
        <v>100</v>
      </c>
      <c r="B14" s="5" t="s">
        <v>101</v>
      </c>
      <c r="C14" s="6">
        <v>0</v>
      </c>
      <c r="D14" s="6">
        <v>15000</v>
      </c>
      <c r="E14" s="6">
        <v>140</v>
      </c>
      <c r="F14" s="20"/>
    </row>
    <row r="15" spans="1:6" ht="31.5">
      <c r="A15" s="7" t="s">
        <v>98</v>
      </c>
      <c r="B15" s="5" t="s">
        <v>102</v>
      </c>
      <c r="C15" s="6">
        <v>0</v>
      </c>
      <c r="D15" s="6">
        <v>29000</v>
      </c>
      <c r="E15" s="6">
        <v>1669</v>
      </c>
      <c r="F15" s="20"/>
    </row>
    <row r="16" spans="1:6" ht="31.5">
      <c r="A16" s="7" t="s">
        <v>97</v>
      </c>
      <c r="B16" s="5" t="s">
        <v>103</v>
      </c>
      <c r="C16" s="6">
        <v>0</v>
      </c>
      <c r="D16" s="6">
        <v>1500</v>
      </c>
      <c r="E16" s="6">
        <v>55</v>
      </c>
      <c r="F16" s="20"/>
    </row>
    <row r="17" spans="1:6" ht="31.5">
      <c r="A17" s="7" t="s">
        <v>9</v>
      </c>
      <c r="B17" s="5" t="s">
        <v>104</v>
      </c>
      <c r="C17" s="6">
        <v>0</v>
      </c>
      <c r="D17" s="6">
        <v>8000</v>
      </c>
      <c r="E17" s="6">
        <v>429</v>
      </c>
      <c r="F17" s="20"/>
    </row>
    <row r="18" spans="1:6" ht="15.75">
      <c r="A18" s="7" t="s">
        <v>99</v>
      </c>
      <c r="B18" s="5" t="s">
        <v>105</v>
      </c>
      <c r="C18" s="6"/>
      <c r="D18" s="6"/>
      <c r="E18" s="6"/>
      <c r="F18" s="20"/>
    </row>
    <row r="19" spans="1:6" ht="31.5">
      <c r="A19" s="8" t="s">
        <v>10</v>
      </c>
      <c r="B19" s="5"/>
      <c r="C19" s="3">
        <f>SUM(C3,C12)</f>
        <v>88019.4</v>
      </c>
      <c r="D19" s="3" t="e">
        <f>SUM(D3,D12)</f>
        <v>#REF!</v>
      </c>
      <c r="E19" s="3">
        <f>SUM(E3,E12)</f>
        <v>84351</v>
      </c>
      <c r="F19" s="18">
        <f aca="true" t="shared" si="1" ref="F19:F25">E19/C19*100</f>
        <v>95.83228242864642</v>
      </c>
    </row>
    <row r="20" spans="1:6" ht="15.75">
      <c r="A20" s="7" t="s">
        <v>12</v>
      </c>
      <c r="B20" s="5" t="s">
        <v>11</v>
      </c>
      <c r="C20" s="6">
        <v>119464</v>
      </c>
      <c r="D20" s="6">
        <v>185799</v>
      </c>
      <c r="E20" s="6">
        <v>100442</v>
      </c>
      <c r="F20" s="20">
        <f t="shared" si="1"/>
        <v>84.07721154490055</v>
      </c>
    </row>
    <row r="21" spans="1:6" ht="15.75">
      <c r="A21" s="7" t="s">
        <v>14</v>
      </c>
      <c r="B21" s="5" t="s">
        <v>13</v>
      </c>
      <c r="C21" s="6">
        <v>16415</v>
      </c>
      <c r="D21" s="6">
        <v>13674.9</v>
      </c>
      <c r="E21" s="6">
        <v>16415</v>
      </c>
      <c r="F21" s="20">
        <f t="shared" si="1"/>
        <v>100</v>
      </c>
    </row>
    <row r="22" spans="1:6" ht="15.75">
      <c r="A22" s="7" t="s">
        <v>16</v>
      </c>
      <c r="B22" s="5" t="s">
        <v>15</v>
      </c>
      <c r="C22" s="6">
        <v>696668</v>
      </c>
      <c r="D22" s="6">
        <v>413185</v>
      </c>
      <c r="E22" s="6">
        <v>696668</v>
      </c>
      <c r="F22" s="20">
        <f t="shared" si="1"/>
        <v>100</v>
      </c>
    </row>
    <row r="23" spans="1:6" ht="15.75">
      <c r="A23" s="7" t="s">
        <v>28</v>
      </c>
      <c r="B23" s="5"/>
      <c r="C23" s="6">
        <v>2363.4</v>
      </c>
      <c r="D23" s="6">
        <v>661704.6</v>
      </c>
      <c r="E23" s="6">
        <v>2363.4</v>
      </c>
      <c r="F23" s="20">
        <f t="shared" si="1"/>
        <v>100</v>
      </c>
    </row>
    <row r="24" spans="1:6" ht="31.5">
      <c r="A24" s="8" t="s">
        <v>19</v>
      </c>
      <c r="B24" s="5"/>
      <c r="C24" s="3">
        <f>SUM(C20:C23)</f>
        <v>834910.4</v>
      </c>
      <c r="D24" s="3">
        <f>SUM(D20:D23)</f>
        <v>1274363.5</v>
      </c>
      <c r="E24" s="3">
        <f>SUM(E20:E23)</f>
        <v>815888.4</v>
      </c>
      <c r="F24" s="18">
        <f t="shared" si="1"/>
        <v>97.72167169075867</v>
      </c>
    </row>
    <row r="25" spans="1:6" ht="25.5" customHeight="1">
      <c r="A25" s="8" t="s">
        <v>17</v>
      </c>
      <c r="B25" s="5"/>
      <c r="C25" s="3">
        <f>SUM(C19,C24)</f>
        <v>922929.8</v>
      </c>
      <c r="D25" s="3" t="e">
        <f>SUM(D19,D24)</f>
        <v>#REF!</v>
      </c>
      <c r="E25" s="3">
        <f>SUM(E19,E24)</f>
        <v>900239.4</v>
      </c>
      <c r="F25" s="18">
        <f t="shared" si="1"/>
        <v>97.54148148645758</v>
      </c>
    </row>
  </sheetData>
  <sheetProtection/>
  <mergeCells count="6">
    <mergeCell ref="F12:F13"/>
    <mergeCell ref="A1:F1"/>
    <mergeCell ref="E12:E13"/>
    <mergeCell ref="D12:D13"/>
    <mergeCell ref="C12:C13"/>
    <mergeCell ref="B12:B13"/>
  </mergeCells>
  <printOptions/>
  <pageMargins left="0.37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I4" sqref="I4:J4"/>
    </sheetView>
  </sheetViews>
  <sheetFormatPr defaultColWidth="9.140625" defaultRowHeight="12.75"/>
  <cols>
    <col min="6" max="6" width="0.13671875" style="0" customWidth="1"/>
    <col min="7" max="7" width="8.00390625" style="0" customWidth="1"/>
    <col min="8" max="8" width="2.28125" style="0" hidden="1" customWidth="1"/>
    <col min="9" max="9" width="9.57421875" style="0" bestFit="1" customWidth="1"/>
    <col min="10" max="10" width="3.8515625" style="0" customWidth="1"/>
    <col min="11" max="11" width="12.8515625" style="0" customWidth="1"/>
    <col min="12" max="12" width="9.140625" style="15" customWidth="1"/>
  </cols>
  <sheetData>
    <row r="1" spans="1:12" ht="29.25" customHeight="1">
      <c r="A1" s="41" t="s">
        <v>30</v>
      </c>
      <c r="B1" s="41"/>
      <c r="C1" s="41"/>
      <c r="D1" s="41"/>
      <c r="E1" s="41"/>
      <c r="F1" s="41"/>
      <c r="G1" s="41" t="s">
        <v>31</v>
      </c>
      <c r="H1" s="41"/>
      <c r="I1" s="41">
        <v>2014</v>
      </c>
      <c r="J1" s="41"/>
      <c r="K1" s="9">
        <v>2015</v>
      </c>
      <c r="L1" s="9" t="s">
        <v>29</v>
      </c>
    </row>
    <row r="2" spans="1:12" ht="14.25">
      <c r="A2" s="42">
        <v>1</v>
      </c>
      <c r="B2" s="42"/>
      <c r="C2" s="42"/>
      <c r="D2" s="42"/>
      <c r="E2" s="42"/>
      <c r="F2" s="42"/>
      <c r="G2" s="42">
        <v>2</v>
      </c>
      <c r="H2" s="42"/>
      <c r="I2" s="42">
        <v>3</v>
      </c>
      <c r="J2" s="42"/>
      <c r="K2" s="10">
        <v>4</v>
      </c>
      <c r="L2" s="10">
        <v>5</v>
      </c>
    </row>
    <row r="3" spans="1:12" ht="15.75">
      <c r="A3" s="38" t="s">
        <v>32</v>
      </c>
      <c r="B3" s="38"/>
      <c r="C3" s="38"/>
      <c r="D3" s="38"/>
      <c r="E3" s="38"/>
      <c r="F3" s="38"/>
      <c r="G3" s="11"/>
      <c r="H3" s="11"/>
      <c r="I3" s="39">
        <f>I4+I12+I15+I21+I25+I30+I33+I37+I39+I41</f>
        <v>960976.8</v>
      </c>
      <c r="J3" s="40"/>
      <c r="K3" s="12">
        <f>K4+K12+K15+K21+K25+K30+K33+K37+K39+K41</f>
        <v>888305.656</v>
      </c>
      <c r="L3" s="16">
        <f>K3/I3*100</f>
        <v>92.4377837217298</v>
      </c>
    </row>
    <row r="4" spans="1:12" ht="15.75">
      <c r="A4" s="38" t="s">
        <v>33</v>
      </c>
      <c r="B4" s="38"/>
      <c r="C4" s="38"/>
      <c r="D4" s="38"/>
      <c r="E4" s="38"/>
      <c r="F4" s="38"/>
      <c r="G4" s="53" t="s">
        <v>34</v>
      </c>
      <c r="H4" s="53"/>
      <c r="I4" s="54">
        <f>SUM(I5:J11)</f>
        <v>40872.4</v>
      </c>
      <c r="J4" s="54"/>
      <c r="K4" s="12">
        <f>SUM(K5+K6+K7+K8+K9+K10+K11)</f>
        <v>35414</v>
      </c>
      <c r="L4" s="16">
        <f>K4/I4*100</f>
        <v>86.6452667325628</v>
      </c>
    </row>
    <row r="5" spans="1:12" ht="50.25" customHeight="1">
      <c r="A5" s="44" t="s">
        <v>35</v>
      </c>
      <c r="B5" s="44"/>
      <c r="C5" s="44"/>
      <c r="D5" s="44"/>
      <c r="E5" s="44"/>
      <c r="F5" s="44"/>
      <c r="G5" s="60" t="s">
        <v>36</v>
      </c>
      <c r="H5" s="60"/>
      <c r="I5" s="52">
        <v>1376</v>
      </c>
      <c r="J5" s="52"/>
      <c r="K5" s="13">
        <v>1376</v>
      </c>
      <c r="L5" s="21">
        <f aca="true" t="shared" si="0" ref="L5:L40">K5/I5*100</f>
        <v>100</v>
      </c>
    </row>
    <row r="6" spans="1:12" ht="60" customHeight="1">
      <c r="A6" s="59" t="s">
        <v>37</v>
      </c>
      <c r="B6" s="59"/>
      <c r="C6" s="59"/>
      <c r="D6" s="59"/>
      <c r="E6" s="59"/>
      <c r="F6" s="59"/>
      <c r="G6" s="60" t="s">
        <v>38</v>
      </c>
      <c r="H6" s="60"/>
      <c r="I6" s="52">
        <v>2040</v>
      </c>
      <c r="J6" s="52"/>
      <c r="K6" s="13">
        <v>1253</v>
      </c>
      <c r="L6" s="21">
        <f t="shared" si="0"/>
        <v>61.42156862745098</v>
      </c>
    </row>
    <row r="7" spans="1:12" ht="63" customHeight="1">
      <c r="A7" s="59" t="s">
        <v>39</v>
      </c>
      <c r="B7" s="59"/>
      <c r="C7" s="59"/>
      <c r="D7" s="59"/>
      <c r="E7" s="59"/>
      <c r="F7" s="59"/>
      <c r="G7" s="60" t="s">
        <v>40</v>
      </c>
      <c r="H7" s="60"/>
      <c r="I7" s="52">
        <v>30681</v>
      </c>
      <c r="J7" s="52"/>
      <c r="K7" s="13">
        <v>25535</v>
      </c>
      <c r="L7" s="21">
        <f t="shared" si="0"/>
        <v>83.22740458264072</v>
      </c>
    </row>
    <row r="8" spans="1:12" ht="67.5" customHeight="1">
      <c r="A8" s="59" t="s">
        <v>93</v>
      </c>
      <c r="B8" s="59"/>
      <c r="C8" s="59"/>
      <c r="D8" s="59"/>
      <c r="E8" s="59"/>
      <c r="F8" s="59"/>
      <c r="G8" s="60" t="s">
        <v>41</v>
      </c>
      <c r="H8" s="60"/>
      <c r="I8" s="52">
        <v>6009</v>
      </c>
      <c r="J8" s="52"/>
      <c r="K8" s="13">
        <v>5627</v>
      </c>
      <c r="L8" s="21">
        <f t="shared" si="0"/>
        <v>93.64286902978866</v>
      </c>
    </row>
    <row r="9" spans="1:12" ht="31.5" customHeight="1">
      <c r="A9" s="59" t="s">
        <v>42</v>
      </c>
      <c r="B9" s="59"/>
      <c r="C9" s="59"/>
      <c r="D9" s="59"/>
      <c r="E9" s="59"/>
      <c r="F9" s="59"/>
      <c r="G9" s="60" t="s">
        <v>43</v>
      </c>
      <c r="H9" s="60"/>
      <c r="I9" s="52">
        <v>147</v>
      </c>
      <c r="J9" s="52"/>
      <c r="K9" s="13">
        <v>0</v>
      </c>
      <c r="L9" s="21">
        <f t="shared" si="0"/>
        <v>0</v>
      </c>
    </row>
    <row r="10" spans="1:12" ht="15.75" customHeight="1">
      <c r="A10" s="59" t="s">
        <v>44</v>
      </c>
      <c r="B10" s="59"/>
      <c r="C10" s="59"/>
      <c r="D10" s="59"/>
      <c r="E10" s="59"/>
      <c r="F10" s="59"/>
      <c r="G10" s="60" t="s">
        <v>45</v>
      </c>
      <c r="H10" s="60"/>
      <c r="I10" s="52">
        <v>428</v>
      </c>
      <c r="J10" s="52"/>
      <c r="K10" s="13">
        <v>1500</v>
      </c>
      <c r="L10" s="21">
        <f t="shared" si="0"/>
        <v>350.46728971962614</v>
      </c>
    </row>
    <row r="11" spans="1:12" ht="15.75" customHeight="1">
      <c r="A11" s="59" t="s">
        <v>46</v>
      </c>
      <c r="B11" s="59"/>
      <c r="C11" s="59"/>
      <c r="D11" s="59"/>
      <c r="E11" s="59"/>
      <c r="F11" s="59"/>
      <c r="G11" s="60" t="s">
        <v>47</v>
      </c>
      <c r="H11" s="60"/>
      <c r="I11" s="52">
        <v>191.4</v>
      </c>
      <c r="J11" s="52"/>
      <c r="K11" s="13">
        <v>123</v>
      </c>
      <c r="L11" s="21">
        <f t="shared" si="0"/>
        <v>64.26332288401254</v>
      </c>
    </row>
    <row r="12" spans="1:12" ht="15.75" customHeight="1">
      <c r="A12" s="65" t="s">
        <v>48</v>
      </c>
      <c r="B12" s="65"/>
      <c r="C12" s="65"/>
      <c r="D12" s="65"/>
      <c r="E12" s="65"/>
      <c r="F12" s="65"/>
      <c r="G12" s="53" t="s">
        <v>49</v>
      </c>
      <c r="H12" s="53"/>
      <c r="I12" s="54">
        <f>SUM(I13:J14)</f>
        <v>1479</v>
      </c>
      <c r="J12" s="54"/>
      <c r="K12" s="12">
        <f>SUM(K13+K14)</f>
        <v>1803</v>
      </c>
      <c r="L12" s="16">
        <f t="shared" si="0"/>
        <v>121.90669371196753</v>
      </c>
    </row>
    <row r="13" spans="1:12" ht="15.75" customHeight="1">
      <c r="A13" s="66" t="s">
        <v>50</v>
      </c>
      <c r="B13" s="66"/>
      <c r="C13" s="66"/>
      <c r="D13" s="66"/>
      <c r="E13" s="66"/>
      <c r="F13" s="66"/>
      <c r="G13" s="67" t="s">
        <v>51</v>
      </c>
      <c r="H13" s="67"/>
      <c r="I13" s="68">
        <v>1169</v>
      </c>
      <c r="J13" s="68"/>
      <c r="K13" s="17">
        <v>1303</v>
      </c>
      <c r="L13" s="21">
        <f t="shared" si="0"/>
        <v>111.4627887082977</v>
      </c>
    </row>
    <row r="14" spans="1:12" ht="15.75" customHeight="1">
      <c r="A14" s="59" t="s">
        <v>52</v>
      </c>
      <c r="B14" s="59"/>
      <c r="C14" s="59"/>
      <c r="D14" s="59"/>
      <c r="E14" s="59"/>
      <c r="F14" s="59"/>
      <c r="G14" s="60" t="s">
        <v>53</v>
      </c>
      <c r="H14" s="60"/>
      <c r="I14" s="68">
        <v>310</v>
      </c>
      <c r="J14" s="68"/>
      <c r="K14" s="17">
        <v>500</v>
      </c>
      <c r="L14" s="21">
        <f t="shared" si="0"/>
        <v>161.29032258064515</v>
      </c>
    </row>
    <row r="15" spans="1:12" ht="15.75" customHeight="1">
      <c r="A15" s="65" t="s">
        <v>54</v>
      </c>
      <c r="B15" s="65"/>
      <c r="C15" s="65"/>
      <c r="D15" s="65"/>
      <c r="E15" s="65"/>
      <c r="F15" s="65"/>
      <c r="G15" s="64" t="s">
        <v>55</v>
      </c>
      <c r="H15" s="64"/>
      <c r="I15" s="58">
        <f>I16+I17+I20</f>
        <v>23633.4</v>
      </c>
      <c r="J15" s="58"/>
      <c r="K15" s="12">
        <f>K17+K18+K19+K16</f>
        <v>1739</v>
      </c>
      <c r="L15" s="16">
        <f t="shared" si="0"/>
        <v>7.358230301183917</v>
      </c>
    </row>
    <row r="16" spans="1:12" ht="15.75" customHeight="1">
      <c r="A16" s="23"/>
      <c r="B16" s="24"/>
      <c r="C16" s="24"/>
      <c r="D16" s="24"/>
      <c r="E16" s="24"/>
      <c r="F16" s="25"/>
      <c r="G16" s="22" t="s">
        <v>106</v>
      </c>
      <c r="H16" s="22"/>
      <c r="I16" s="61">
        <v>3766</v>
      </c>
      <c r="J16" s="62"/>
      <c r="K16" s="26">
        <v>1739</v>
      </c>
      <c r="L16" s="21"/>
    </row>
    <row r="17" spans="1:12" ht="18.75" customHeight="1">
      <c r="A17" s="49" t="s">
        <v>96</v>
      </c>
      <c r="B17" s="50"/>
      <c r="C17" s="50"/>
      <c r="D17" s="50"/>
      <c r="E17" s="50"/>
      <c r="F17" s="51"/>
      <c r="G17" s="60" t="s">
        <v>92</v>
      </c>
      <c r="H17" s="60"/>
      <c r="I17" s="52">
        <v>1488</v>
      </c>
      <c r="J17" s="52"/>
      <c r="K17" s="13">
        <v>0</v>
      </c>
      <c r="L17" s="21">
        <f t="shared" si="0"/>
        <v>0</v>
      </c>
    </row>
    <row r="18" spans="1:12" ht="4.5" customHeight="1" hidden="1">
      <c r="A18" s="69"/>
      <c r="B18" s="70"/>
      <c r="C18" s="70"/>
      <c r="D18" s="70"/>
      <c r="E18" s="70"/>
      <c r="F18" s="71"/>
      <c r="G18" s="72"/>
      <c r="H18" s="73"/>
      <c r="I18" s="61"/>
      <c r="J18" s="62"/>
      <c r="K18" s="13"/>
      <c r="L18" s="21"/>
    </row>
    <row r="19" spans="1:12" ht="15.75" hidden="1">
      <c r="A19" s="35"/>
      <c r="B19" s="36"/>
      <c r="C19" s="36"/>
      <c r="D19" s="36"/>
      <c r="E19" s="36"/>
      <c r="F19" s="37"/>
      <c r="G19" s="72"/>
      <c r="H19" s="73"/>
      <c r="I19" s="61"/>
      <c r="J19" s="62"/>
      <c r="K19" s="13"/>
      <c r="L19" s="21"/>
    </row>
    <row r="20" spans="1:12" ht="15.75">
      <c r="A20" s="29"/>
      <c r="B20" s="30"/>
      <c r="C20" s="30"/>
      <c r="D20" s="30"/>
      <c r="E20" s="30"/>
      <c r="F20" s="31"/>
      <c r="G20" s="27" t="s">
        <v>110</v>
      </c>
      <c r="H20" s="28"/>
      <c r="I20" s="61">
        <v>18379.4</v>
      </c>
      <c r="J20" s="43"/>
      <c r="K20" s="13">
        <v>0</v>
      </c>
      <c r="L20" s="21"/>
    </row>
    <row r="21" spans="1:12" ht="15.75" customHeight="1">
      <c r="A21" s="65" t="s">
        <v>56</v>
      </c>
      <c r="B21" s="65"/>
      <c r="C21" s="65"/>
      <c r="D21" s="65"/>
      <c r="E21" s="65"/>
      <c r="F21" s="65"/>
      <c r="G21" s="53" t="s">
        <v>57</v>
      </c>
      <c r="H21" s="53"/>
      <c r="I21" s="54">
        <f>I22+I23+I24</f>
        <v>8452</v>
      </c>
      <c r="J21" s="54"/>
      <c r="K21" s="14">
        <f>K22+K23+K24</f>
        <v>19875</v>
      </c>
      <c r="L21" s="16">
        <f t="shared" si="0"/>
        <v>235.15144344533837</v>
      </c>
    </row>
    <row r="22" spans="1:12" ht="16.5" customHeight="1">
      <c r="A22" s="66" t="s">
        <v>95</v>
      </c>
      <c r="B22" s="66"/>
      <c r="C22" s="66"/>
      <c r="D22" s="66"/>
      <c r="E22" s="66"/>
      <c r="F22" s="66"/>
      <c r="G22" s="67" t="s">
        <v>94</v>
      </c>
      <c r="H22" s="67"/>
      <c r="I22" s="68">
        <v>0</v>
      </c>
      <c r="J22" s="68"/>
      <c r="K22" s="17">
        <v>0</v>
      </c>
      <c r="L22" s="21">
        <v>0</v>
      </c>
    </row>
    <row r="23" spans="1:12" ht="15.75" customHeight="1">
      <c r="A23" s="59" t="s">
        <v>58</v>
      </c>
      <c r="B23" s="59"/>
      <c r="C23" s="59"/>
      <c r="D23" s="59"/>
      <c r="E23" s="59"/>
      <c r="F23" s="59"/>
      <c r="G23" s="60" t="s">
        <v>59</v>
      </c>
      <c r="H23" s="60"/>
      <c r="I23" s="52">
        <v>6483</v>
      </c>
      <c r="J23" s="52"/>
      <c r="K23" s="13">
        <v>17887</v>
      </c>
      <c r="L23" s="21">
        <f t="shared" si="0"/>
        <v>275.9062162579053</v>
      </c>
    </row>
    <row r="24" spans="1:12" ht="27.75" customHeight="1">
      <c r="A24" s="59" t="s">
        <v>60</v>
      </c>
      <c r="B24" s="59"/>
      <c r="C24" s="59"/>
      <c r="D24" s="59"/>
      <c r="E24" s="59"/>
      <c r="F24" s="59"/>
      <c r="G24" s="60" t="s">
        <v>61</v>
      </c>
      <c r="H24" s="60"/>
      <c r="I24" s="52">
        <v>1969</v>
      </c>
      <c r="J24" s="52"/>
      <c r="K24" s="13">
        <v>1988</v>
      </c>
      <c r="L24" s="21">
        <f t="shared" si="0"/>
        <v>100.96495683087863</v>
      </c>
    </row>
    <row r="25" spans="1:12" ht="15.75" customHeight="1">
      <c r="A25" s="65" t="s">
        <v>62</v>
      </c>
      <c r="B25" s="65"/>
      <c r="C25" s="65"/>
      <c r="D25" s="65"/>
      <c r="E25" s="65"/>
      <c r="F25" s="65"/>
      <c r="G25" s="53" t="s">
        <v>63</v>
      </c>
      <c r="H25" s="53"/>
      <c r="I25" s="54">
        <f>SUM(I26:J29)</f>
        <v>767978</v>
      </c>
      <c r="J25" s="54"/>
      <c r="K25" s="12">
        <f>K26+K27+K28+K29</f>
        <v>724678.656</v>
      </c>
      <c r="L25" s="16">
        <f t="shared" si="0"/>
        <v>94.36190307534851</v>
      </c>
    </row>
    <row r="26" spans="1:12" ht="15.75" customHeight="1">
      <c r="A26" s="59" t="s">
        <v>64</v>
      </c>
      <c r="B26" s="59"/>
      <c r="C26" s="59"/>
      <c r="D26" s="59"/>
      <c r="E26" s="59"/>
      <c r="F26" s="59"/>
      <c r="G26" s="60" t="s">
        <v>65</v>
      </c>
      <c r="H26" s="60"/>
      <c r="I26" s="52">
        <v>93254</v>
      </c>
      <c r="J26" s="52"/>
      <c r="K26" s="13">
        <v>81675</v>
      </c>
      <c r="L26" s="21">
        <f t="shared" si="0"/>
        <v>87.58337443970233</v>
      </c>
    </row>
    <row r="27" spans="1:12" ht="15.75" customHeight="1">
      <c r="A27" s="59" t="s">
        <v>66</v>
      </c>
      <c r="B27" s="59"/>
      <c r="C27" s="59"/>
      <c r="D27" s="59"/>
      <c r="E27" s="59"/>
      <c r="F27" s="59"/>
      <c r="G27" s="60" t="s">
        <v>67</v>
      </c>
      <c r="H27" s="60"/>
      <c r="I27" s="52">
        <v>663423</v>
      </c>
      <c r="J27" s="52"/>
      <c r="K27" s="13">
        <v>629273.656</v>
      </c>
      <c r="L27" s="21">
        <f t="shared" si="0"/>
        <v>94.85255349904962</v>
      </c>
    </row>
    <row r="28" spans="1:12" ht="15.75" customHeight="1">
      <c r="A28" s="59" t="s">
        <v>68</v>
      </c>
      <c r="B28" s="59"/>
      <c r="C28" s="59"/>
      <c r="D28" s="59"/>
      <c r="E28" s="59"/>
      <c r="F28" s="59"/>
      <c r="G28" s="60" t="s">
        <v>69</v>
      </c>
      <c r="H28" s="60"/>
      <c r="I28" s="52">
        <v>716</v>
      </c>
      <c r="J28" s="52"/>
      <c r="K28" s="13">
        <v>1183</v>
      </c>
      <c r="L28" s="21">
        <f t="shared" si="0"/>
        <v>165.22346368715085</v>
      </c>
    </row>
    <row r="29" spans="1:12" ht="15.75" customHeight="1">
      <c r="A29" s="59" t="s">
        <v>70</v>
      </c>
      <c r="B29" s="59"/>
      <c r="C29" s="59"/>
      <c r="D29" s="59"/>
      <c r="E29" s="59"/>
      <c r="F29" s="59"/>
      <c r="G29" s="60" t="s">
        <v>71</v>
      </c>
      <c r="H29" s="60"/>
      <c r="I29" s="52">
        <v>10585</v>
      </c>
      <c r="J29" s="52"/>
      <c r="K29" s="13">
        <v>12547</v>
      </c>
      <c r="L29" s="21">
        <f t="shared" si="0"/>
        <v>118.5356636750118</v>
      </c>
    </row>
    <row r="30" spans="1:12" ht="15.75" customHeight="1">
      <c r="A30" s="65" t="s">
        <v>72</v>
      </c>
      <c r="B30" s="65"/>
      <c r="C30" s="65"/>
      <c r="D30" s="65"/>
      <c r="E30" s="65"/>
      <c r="F30" s="65"/>
      <c r="G30" s="53" t="s">
        <v>73</v>
      </c>
      <c r="H30" s="53"/>
      <c r="I30" s="54">
        <f>SUM(I31:J32)</f>
        <v>13099</v>
      </c>
      <c r="J30" s="54"/>
      <c r="K30" s="12">
        <f>K31+K32</f>
        <v>20108</v>
      </c>
      <c r="L30" s="16">
        <f t="shared" si="0"/>
        <v>153.50790136651653</v>
      </c>
    </row>
    <row r="31" spans="1:12" ht="20.25" customHeight="1">
      <c r="A31" s="59" t="s">
        <v>74</v>
      </c>
      <c r="B31" s="59"/>
      <c r="C31" s="59"/>
      <c r="D31" s="59"/>
      <c r="E31" s="59"/>
      <c r="F31" s="59"/>
      <c r="G31" s="60" t="s">
        <v>75</v>
      </c>
      <c r="H31" s="60"/>
      <c r="I31" s="52">
        <v>13099</v>
      </c>
      <c r="J31" s="52"/>
      <c r="K31" s="13">
        <v>20108</v>
      </c>
      <c r="L31" s="21">
        <f t="shared" si="0"/>
        <v>153.50790136651653</v>
      </c>
    </row>
    <row r="32" spans="1:12" ht="15" customHeight="1" hidden="1">
      <c r="A32" s="59"/>
      <c r="B32" s="59"/>
      <c r="C32" s="59"/>
      <c r="D32" s="59"/>
      <c r="E32" s="59"/>
      <c r="F32" s="59"/>
      <c r="G32" s="60"/>
      <c r="H32" s="60"/>
      <c r="I32" s="52"/>
      <c r="J32" s="52"/>
      <c r="K32" s="13"/>
      <c r="L32" s="21"/>
    </row>
    <row r="33" spans="1:12" ht="15.75" customHeight="1">
      <c r="A33" s="65" t="s">
        <v>76</v>
      </c>
      <c r="B33" s="65"/>
      <c r="C33" s="65"/>
      <c r="D33" s="65"/>
      <c r="E33" s="65"/>
      <c r="F33" s="65"/>
      <c r="G33" s="53" t="s">
        <v>77</v>
      </c>
      <c r="H33" s="53"/>
      <c r="I33" s="54">
        <f>SUM(I34:J36)</f>
        <v>36671</v>
      </c>
      <c r="J33" s="54"/>
      <c r="K33" s="12">
        <f>K34+K35+K36</f>
        <v>20025</v>
      </c>
      <c r="L33" s="16">
        <f t="shared" si="0"/>
        <v>54.60718278748875</v>
      </c>
    </row>
    <row r="34" spans="1:12" ht="15.75" customHeight="1">
      <c r="A34" s="59" t="s">
        <v>78</v>
      </c>
      <c r="B34" s="59"/>
      <c r="C34" s="59"/>
      <c r="D34" s="59"/>
      <c r="E34" s="59"/>
      <c r="F34" s="59"/>
      <c r="G34" s="60" t="s">
        <v>79</v>
      </c>
      <c r="H34" s="60"/>
      <c r="I34" s="52">
        <v>2212</v>
      </c>
      <c r="J34" s="52"/>
      <c r="K34" s="13">
        <v>2212</v>
      </c>
      <c r="L34" s="21">
        <f t="shared" si="0"/>
        <v>100</v>
      </c>
    </row>
    <row r="35" spans="1:12" ht="15.75" customHeight="1">
      <c r="A35" s="59" t="s">
        <v>80</v>
      </c>
      <c r="B35" s="59"/>
      <c r="C35" s="59"/>
      <c r="D35" s="59"/>
      <c r="E35" s="59"/>
      <c r="F35" s="59"/>
      <c r="G35" s="60" t="s">
        <v>81</v>
      </c>
      <c r="H35" s="60"/>
      <c r="I35" s="52">
        <v>25430</v>
      </c>
      <c r="J35" s="52"/>
      <c r="K35" s="13">
        <v>9657</v>
      </c>
      <c r="L35" s="21">
        <f t="shared" si="0"/>
        <v>37.974832874557606</v>
      </c>
    </row>
    <row r="36" spans="1:12" ht="15.75" customHeight="1">
      <c r="A36" s="59" t="s">
        <v>82</v>
      </c>
      <c r="B36" s="59"/>
      <c r="C36" s="59"/>
      <c r="D36" s="59"/>
      <c r="E36" s="59"/>
      <c r="F36" s="59"/>
      <c r="G36" s="60" t="s">
        <v>83</v>
      </c>
      <c r="H36" s="60"/>
      <c r="I36" s="52">
        <v>9029</v>
      </c>
      <c r="J36" s="52"/>
      <c r="K36" s="13">
        <v>8156</v>
      </c>
      <c r="L36" s="21">
        <f t="shared" si="0"/>
        <v>90.33115516668514</v>
      </c>
    </row>
    <row r="37" spans="1:12" ht="15.75" customHeight="1">
      <c r="A37" s="63" t="s">
        <v>84</v>
      </c>
      <c r="B37" s="63"/>
      <c r="C37" s="63"/>
      <c r="D37" s="63"/>
      <c r="E37" s="63"/>
      <c r="F37" s="63"/>
      <c r="G37" s="64" t="s">
        <v>85</v>
      </c>
      <c r="H37" s="64"/>
      <c r="I37" s="58">
        <f>SUM(I38)</f>
        <v>1000</v>
      </c>
      <c r="J37" s="58"/>
      <c r="K37" s="12">
        <f>SUM(K38)</f>
        <v>250</v>
      </c>
      <c r="L37" s="16">
        <f t="shared" si="0"/>
        <v>25</v>
      </c>
    </row>
    <row r="38" spans="1:12" ht="15.75" customHeight="1">
      <c r="A38" s="59" t="s">
        <v>86</v>
      </c>
      <c r="B38" s="59"/>
      <c r="C38" s="59"/>
      <c r="D38" s="59"/>
      <c r="E38" s="59"/>
      <c r="F38" s="59"/>
      <c r="G38" s="60" t="s">
        <v>87</v>
      </c>
      <c r="H38" s="60"/>
      <c r="I38" s="52">
        <v>1000</v>
      </c>
      <c r="J38" s="52"/>
      <c r="K38" s="13">
        <v>250</v>
      </c>
      <c r="L38" s="21">
        <f t="shared" si="0"/>
        <v>25</v>
      </c>
    </row>
    <row r="39" spans="1:12" ht="15.75" customHeight="1">
      <c r="A39" s="63" t="s">
        <v>88</v>
      </c>
      <c r="B39" s="63"/>
      <c r="C39" s="63"/>
      <c r="D39" s="63"/>
      <c r="E39" s="63"/>
      <c r="F39" s="63"/>
      <c r="G39" s="64" t="s">
        <v>89</v>
      </c>
      <c r="H39" s="64"/>
      <c r="I39" s="58">
        <f>SUM(I40)</f>
        <v>4410</v>
      </c>
      <c r="J39" s="58"/>
      <c r="K39" s="12">
        <f>SUM(K40)</f>
        <v>4538</v>
      </c>
      <c r="L39" s="16">
        <f t="shared" si="0"/>
        <v>102.90249433106575</v>
      </c>
    </row>
    <row r="40" spans="1:12" ht="15.75" customHeight="1">
      <c r="A40" s="59" t="s">
        <v>90</v>
      </c>
      <c r="B40" s="59"/>
      <c r="C40" s="59"/>
      <c r="D40" s="59"/>
      <c r="E40" s="59"/>
      <c r="F40" s="59"/>
      <c r="G40" s="60" t="s">
        <v>91</v>
      </c>
      <c r="H40" s="60"/>
      <c r="I40" s="52">
        <v>4410</v>
      </c>
      <c r="J40" s="52"/>
      <c r="K40" s="13">
        <v>4538</v>
      </c>
      <c r="L40" s="21">
        <f t="shared" si="0"/>
        <v>102.90249433106575</v>
      </c>
    </row>
    <row r="41" spans="1:12" ht="31.5" customHeight="1">
      <c r="A41" s="55" t="s">
        <v>111</v>
      </c>
      <c r="B41" s="56"/>
      <c r="C41" s="56"/>
      <c r="D41" s="56"/>
      <c r="E41" s="56"/>
      <c r="F41" s="57"/>
      <c r="G41" s="33">
        <v>1400</v>
      </c>
      <c r="I41" s="58">
        <f>I42</f>
        <v>63382</v>
      </c>
      <c r="J41" s="58"/>
      <c r="K41" s="32">
        <f>K42</f>
        <v>59875</v>
      </c>
      <c r="L41" s="16">
        <f>K41/I41*100</f>
        <v>94.46688334227383</v>
      </c>
    </row>
    <row r="42" spans="1:12" ht="30.75" customHeight="1">
      <c r="A42" s="49" t="s">
        <v>111</v>
      </c>
      <c r="B42" s="50"/>
      <c r="C42" s="50"/>
      <c r="D42" s="50"/>
      <c r="E42" s="50"/>
      <c r="F42" s="51"/>
      <c r="G42" s="34">
        <v>1400</v>
      </c>
      <c r="I42" s="52">
        <v>63382</v>
      </c>
      <c r="J42" s="52"/>
      <c r="K42" s="13">
        <v>59875</v>
      </c>
      <c r="L42" s="21">
        <f>K42/I42*100</f>
        <v>94.46688334227383</v>
      </c>
    </row>
  </sheetData>
  <sheetProtection/>
  <mergeCells count="119">
    <mergeCell ref="I20:J20"/>
    <mergeCell ref="A5:F5"/>
    <mergeCell ref="G5:H5"/>
    <mergeCell ref="I5:J5"/>
    <mergeCell ref="A6:F6"/>
    <mergeCell ref="G6:H6"/>
    <mergeCell ref="I6:J6"/>
    <mergeCell ref="A7:F7"/>
    <mergeCell ref="G7:H7"/>
    <mergeCell ref="I7:J7"/>
    <mergeCell ref="A1:F1"/>
    <mergeCell ref="G1:H1"/>
    <mergeCell ref="I1:J1"/>
    <mergeCell ref="A2:F2"/>
    <mergeCell ref="G2:H2"/>
    <mergeCell ref="I2:J2"/>
    <mergeCell ref="A3:F3"/>
    <mergeCell ref="I3:J3"/>
    <mergeCell ref="A4:F4"/>
    <mergeCell ref="G4:H4"/>
    <mergeCell ref="I4:J4"/>
    <mergeCell ref="A8:F8"/>
    <mergeCell ref="G8:H8"/>
    <mergeCell ref="I8:J8"/>
    <mergeCell ref="A9:F9"/>
    <mergeCell ref="G9:H9"/>
    <mergeCell ref="I9:J9"/>
    <mergeCell ref="A10:F10"/>
    <mergeCell ref="G10:H10"/>
    <mergeCell ref="I10:J10"/>
    <mergeCell ref="A11:F11"/>
    <mergeCell ref="G11:H11"/>
    <mergeCell ref="I11:J11"/>
    <mergeCell ref="A12:F12"/>
    <mergeCell ref="G12:H12"/>
    <mergeCell ref="I12:J12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22:F22"/>
    <mergeCell ref="G22:H22"/>
    <mergeCell ref="I22:J22"/>
    <mergeCell ref="A18:F18"/>
    <mergeCell ref="G18:H18"/>
    <mergeCell ref="I18:J18"/>
    <mergeCell ref="A19:F19"/>
    <mergeCell ref="G19:H19"/>
    <mergeCell ref="I19:J19"/>
    <mergeCell ref="A21:F21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28:F28"/>
    <mergeCell ref="G28:H28"/>
    <mergeCell ref="I28:J28"/>
    <mergeCell ref="A29:F29"/>
    <mergeCell ref="G29:H29"/>
    <mergeCell ref="I29:J29"/>
    <mergeCell ref="A30:F30"/>
    <mergeCell ref="G30:H30"/>
    <mergeCell ref="I30:J30"/>
    <mergeCell ref="A33:F33"/>
    <mergeCell ref="G33:H33"/>
    <mergeCell ref="I33:J33"/>
    <mergeCell ref="A34:F34"/>
    <mergeCell ref="G34:H34"/>
    <mergeCell ref="I34:J34"/>
    <mergeCell ref="A35:F35"/>
    <mergeCell ref="G35:H35"/>
    <mergeCell ref="I35:J35"/>
    <mergeCell ref="A36:F36"/>
    <mergeCell ref="G36:H36"/>
    <mergeCell ref="I36:J36"/>
    <mergeCell ref="G40:H40"/>
    <mergeCell ref="I40:J40"/>
    <mergeCell ref="A37:F37"/>
    <mergeCell ref="G37:H37"/>
    <mergeCell ref="I37:J37"/>
    <mergeCell ref="A38:F38"/>
    <mergeCell ref="G38:H38"/>
    <mergeCell ref="I38:J38"/>
    <mergeCell ref="A39:F39"/>
    <mergeCell ref="G39:H39"/>
    <mergeCell ref="I31:J31"/>
    <mergeCell ref="A32:F32"/>
    <mergeCell ref="G32:H32"/>
    <mergeCell ref="I32:J32"/>
    <mergeCell ref="I16:J16"/>
    <mergeCell ref="A17:F17"/>
    <mergeCell ref="G17:H17"/>
    <mergeCell ref="I17:J17"/>
    <mergeCell ref="A42:F42"/>
    <mergeCell ref="I42:J42"/>
    <mergeCell ref="G21:H21"/>
    <mergeCell ref="I21:J21"/>
    <mergeCell ref="A41:F41"/>
    <mergeCell ref="I41:J41"/>
    <mergeCell ref="I39:J39"/>
    <mergeCell ref="A40:F40"/>
    <mergeCell ref="A31:F31"/>
    <mergeCell ref="G31:H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2014-12-29T05:59:18Z</cp:lastPrinted>
  <dcterms:created xsi:type="dcterms:W3CDTF">1996-10-08T23:32:33Z</dcterms:created>
  <dcterms:modified xsi:type="dcterms:W3CDTF">2014-12-29T06:01:37Z</dcterms:modified>
  <cp:category/>
  <cp:version/>
  <cp:contentType/>
  <cp:contentStatus/>
</cp:coreProperties>
</file>